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4\6) Nettisivuille\"/>
    </mc:Choice>
  </mc:AlternateContent>
  <xr:revisionPtr revIDLastSave="0" documentId="8_{F635CC11-0C1D-4C18-A345-F9857DABA86E}" xr6:coauthVersionLast="47" xr6:coauthVersionMax="47" xr10:uidLastSave="{00000000-0000-0000-0000-000000000000}"/>
  <bookViews>
    <workbookView xWindow="-110" yWindow="-110" windowWidth="19420" windowHeight="12300" firstSheet="1" activeTab="1" xr2:uid="{00000000-000D-0000-FFFF-FFFF00000000}"/>
  </bookViews>
  <sheets>
    <sheet name="toimip kunnitt 19-20" sheetId="2" state="hidden" r:id="rId1"/>
    <sheet name="toimip kunnitt 2023-202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56" i="1" l="1"/>
  <c r="I54" i="1"/>
  <c r="I49" i="1"/>
  <c r="I45" i="1"/>
  <c r="E14" i="1"/>
  <c r="E7" i="1"/>
  <c r="C15" i="1"/>
  <c r="C19" i="1"/>
  <c r="C24" i="1"/>
  <c r="D24" i="1"/>
  <c r="D19" i="1"/>
  <c r="D15" i="1"/>
  <c r="C26" i="1" l="1"/>
  <c r="D26" i="1"/>
  <c r="E26" i="1" l="1"/>
  <c r="E8" i="1"/>
  <c r="F8" i="1" s="1"/>
  <c r="E9" i="1"/>
  <c r="F9" i="1" s="1"/>
  <c r="F10" i="1"/>
  <c r="E11" i="1"/>
  <c r="F11" i="1" s="1"/>
  <c r="E12" i="1"/>
  <c r="F12" i="1" s="1"/>
  <c r="E13" i="1"/>
  <c r="F13" i="1" s="1"/>
  <c r="F14" i="1"/>
  <c r="E17" i="1"/>
  <c r="F17" i="1" s="1"/>
  <c r="E18" i="1"/>
  <c r="F18" i="1" s="1"/>
  <c r="E21" i="1"/>
  <c r="F21" i="1" s="1"/>
  <c r="E22" i="1"/>
  <c r="F22" i="1" s="1"/>
  <c r="E23" i="1"/>
  <c r="F23" i="1" s="1"/>
  <c r="F7" i="1"/>
  <c r="D26" i="2"/>
  <c r="C26" i="2"/>
  <c r="E25" i="2"/>
  <c r="F25" i="2" s="1"/>
  <c r="E24" i="2"/>
  <c r="F24" i="2" s="1"/>
  <c r="E23" i="2"/>
  <c r="F23" i="2" s="1"/>
  <c r="D21" i="2"/>
  <c r="C21" i="2"/>
  <c r="E20" i="2"/>
  <c r="F20" i="2" s="1"/>
  <c r="E19" i="2"/>
  <c r="F19" i="2" s="1"/>
  <c r="D17" i="2"/>
  <c r="C17" i="2"/>
  <c r="C28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15" i="1" l="1"/>
  <c r="D28" i="2"/>
  <c r="E28" i="2" s="1"/>
  <c r="F28" i="2" s="1"/>
  <c r="E26" i="2"/>
  <c r="F26" i="2" s="1"/>
  <c r="E21" i="2"/>
  <c r="F21" i="2" s="1"/>
  <c r="E17" i="2"/>
  <c r="F17" i="2" s="1"/>
  <c r="E24" i="1" l="1"/>
  <c r="F24" i="1" s="1"/>
  <c r="E19" i="1"/>
  <c r="F19" i="1" s="1"/>
  <c r="F15" i="1"/>
  <c r="F26" i="1" l="1"/>
</calcChain>
</file>

<file path=xl/sharedStrings.xml><?xml version="1.0" encoding="utf-8"?>
<sst xmlns="http://schemas.openxmlformats.org/spreadsheetml/2006/main" count="76" uniqueCount="37">
  <si>
    <t>Kunta/seutukunta</t>
  </si>
  <si>
    <t xml:space="preserve"> Muutos</t>
  </si>
  <si>
    <t>abs.</t>
  </si>
  <si>
    <t>%</t>
  </si>
  <si>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</si>
  <si>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</si>
  <si>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</si>
  <si>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</si>
  <si>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</si>
  <si>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</si>
  <si>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</si>
  <si>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</si>
  <si>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</si>
  <si>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</si>
  <si>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</si>
  <si>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</si>
  <si>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</si>
  <si>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</si>
  <si>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</si>
  <si>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>Lähde: Pohjois-Karjalan maakuntaliiton teollisuusyritysrekisteri</t>
  </si>
  <si>
    <t>Juuka*</t>
  </si>
  <si>
    <t>*Juuka: vuoden 2019 tiedot perustuvat osittain arvioon vuodelta 2018</t>
  </si>
  <si>
    <t>Heinävesi**</t>
  </si>
  <si>
    <t>**Heinävesi: liitos P-K:n maakuntaan 1.1.2021, tiedot 2019 puuttuu</t>
  </si>
  <si>
    <t>Teollisuuden toimipaikat vuosien 2020 ja 2021 lopussa</t>
  </si>
  <si>
    <t>Juuka</t>
  </si>
  <si>
    <t>Heinävesi</t>
  </si>
  <si>
    <t>1</t>
  </si>
  <si>
    <t>2-5</t>
  </si>
  <si>
    <t>6-20</t>
  </si>
  <si>
    <t>21-50</t>
  </si>
  <si>
    <t>51-100</t>
  </si>
  <si>
    <t>Yli 100</t>
  </si>
  <si>
    <t>Työntekijämäärä per toimipaikka</t>
  </si>
  <si>
    <t>Yhteensä</t>
  </si>
  <si>
    <t>Teollisuuden toimipaikat vuosien 2023 ja 2024 lopussa</t>
  </si>
  <si>
    <t>Teollisuuden toimipaikat kunnittain ja kokoluokittain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</si>
</sst>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MS Sans Serif"/>
    </font>
    <font>
      <sz val="8"/>
      <name val="MS Sans Serif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MS Sans Serif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3" fontId="2" fillId="2" borderId="0" xfId="0" applyNumberFormat="1" applyFont="1" applyFill="1"/>
    <xf numFmtId="0" fontId="8" fillId="2" borderId="0" xfId="0" applyFont="1" applyFill="1"/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4" borderId="0" xfId="0" applyFill="1"/>
    <xf numFmtId="0" fontId="3" fillId="5" borderId="0" xfId="0" applyFont="1" applyFill="1"/>
    <xf numFmtId="0" fontId="0" fillId="6" borderId="0" xfId="0" applyFill="1"/>
    <xf numFmtId="0" fontId="4" fillId="6" borderId="0" xfId="0" applyFont="1" applyFill="1"/>
    <xf numFmtId="0" fontId="0" fillId="6" borderId="0" xfId="0" applyFont="1" applyFill="1"/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164" fontId="3" fillId="4" borderId="0" xfId="0" applyNumberFormat="1" applyFont="1" applyFill="1"/>
    <xf numFmtId="164" fontId="2" fillId="4" borderId="0" xfId="0" applyNumberFormat="1" applyFont="1" applyFill="1"/>
    <xf numFmtId="3" fontId="2" fillId="4" borderId="0" xfId="0" applyNumberFormat="1" applyFont="1" applyFill="1"/>
    <xf numFmtId="0" fontId="6" fillId="4" borderId="0" xfId="0" applyFont="1" applyFill="1"/>
    <xf numFmtId="0" fontId="2" fillId="4" borderId="0" xfId="0" applyFont="1" applyFill="1" applyAlignment="1"/>
    <xf numFmtId="9" fontId="3" fillId="4" borderId="0" xfId="1" applyFont="1" applyFill="1"/>
    <xf numFmtId="9" fontId="3" fillId="4" borderId="0" xfId="1" applyFont="1" applyFill="1" applyAlignment="1">
      <alignment horizontal="right"/>
    </xf>
    <xf numFmtId="9" fontId="2" fillId="4" borderId="0" xfId="1" applyFont="1" applyFill="1"/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8589-317A-4CD9-A91A-723197BFF348}">
  <dimension ref="B3:G33"/>
  <sheetViews>
    <sheetView topLeftCell="A4" workbookViewId="0">
      <selection activeCell="B11" sqref="B11"/>
    </sheetView>
  </sheetViews>
  <sheetFormatPr defaultColWidth="9.08984375" defaultRowHeight="13" x14ac:dyDescent="0.3"/>
  <cols>
    <col min="1" max="1" width="11" style="1" customWidth="1"/>
    <col min="2" max="2" width="25.90625" style="1" customWidth="1"/>
    <col min="3" max="3" width="9.08984375" style="1"/>
    <col min="4" max="4" width="9.6328125" style="1" customWidth="1"/>
    <col min="5" max="5" width="9.08984375" style="1"/>
    <col min="6" max="6" width="11.6328125" style="1" customWidth="1"/>
    <col min="7" max="16384" width="9.08984375" style="1"/>
  </cols>
  <sheetData>
    <row r="3" spans="2:7" ht="15.5" x14ac:dyDescent="0.35">
      <c r="B3" s="12" t="s">
        <v>24</v>
      </c>
    </row>
    <row r="4" spans="2:7" ht="15.75" customHeight="1" x14ac:dyDescent="0.3">
      <c r="B4" s="3"/>
    </row>
    <row r="6" spans="2:7" ht="14" x14ac:dyDescent="0.3">
      <c r="B6" s="2" t="s">
        <v>0</v>
      </c>
      <c r="C6" s="2">
        <v>2019</v>
      </c>
      <c r="D6" s="2">
        <v>2020</v>
      </c>
      <c r="E6" s="34" t="s">
        <v>1</v>
      </c>
      <c r="F6" s="34"/>
    </row>
    <row r="7" spans="2:7" ht="15.5" x14ac:dyDescent="0.35">
      <c r="B7" s="10"/>
      <c r="E7" s="4" t="s">
        <v>2</v>
      </c>
      <c r="F7" s="4" t="s">
        <v>3</v>
      </c>
      <c r="G7" s="5"/>
    </row>
    <row r="8" spans="2:7" ht="14" x14ac:dyDescent="0.3">
      <c r="B8" s="3"/>
      <c r="E8" s="4"/>
      <c r="F8" s="4"/>
    </row>
    <row r="9" spans="2:7" ht="14" x14ac:dyDescent="0.3">
      <c r="B9" s="3" t="s">
        <v>4</v>
      </c>
      <c r="C9" s="3">
        <v>308</v>
      </c>
      <c r="D9">
        <v>283</v>
      </c>
      <c r="E9" s="3">
        <f>D9-C9</f>
        <v>-25</v>
      </c>
      <c r="F9" s="6">
        <f>E9*100/C9</f>
        <v>-8.1168831168831161</v>
      </c>
    </row>
    <row r="10" spans="2:7" ht="14" x14ac:dyDescent="0.3">
      <c r="B10" s="3" t="s">
        <v>5</v>
      </c>
      <c r="C10" s="3">
        <v>50</v>
      </c>
      <c r="D10" s="3">
        <v>47</v>
      </c>
      <c r="E10" s="3">
        <f t="shared" ref="E10:E28" si="0">D10-C10</f>
        <v>-3</v>
      </c>
      <c r="F10" s="6">
        <f t="shared" ref="F10:F28" si="1">E10*100/C10</f>
        <v>-6</v>
      </c>
    </row>
    <row r="11" spans="2:7" ht="14" x14ac:dyDescent="0.3">
      <c r="B11" s="3" t="s">
        <v>22</v>
      </c>
      <c r="C11" s="3">
        <v>0</v>
      </c>
      <c r="D11" s="3">
        <v>17</v>
      </c>
      <c r="E11" s="3">
        <f t="shared" si="0"/>
        <v>17</v>
      </c>
      <c r="F11" s="6" t="e">
        <f t="shared" si="1"/>
        <v>#DIV/0!</v>
      </c>
    </row>
    <row r="12" spans="2:7" ht="14" x14ac:dyDescent="0.3">
      <c r="B12" s="3" t="s">
        <v>6</v>
      </c>
      <c r="C12" s="3">
        <v>38</v>
      </c>
      <c r="D12" s="15">
        <v>32</v>
      </c>
      <c r="E12" s="3">
        <f t="shared" si="0"/>
        <v>-6</v>
      </c>
      <c r="F12" s="6">
        <f t="shared" si="1"/>
        <v>-15.789473684210526</v>
      </c>
    </row>
    <row r="13" spans="2:7" ht="14" x14ac:dyDescent="0.3">
      <c r="B13" s="3" t="s">
        <v>20</v>
      </c>
      <c r="C13" s="3">
        <v>32</v>
      </c>
      <c r="D13">
        <v>30</v>
      </c>
      <c r="E13" s="3">
        <f t="shared" si="0"/>
        <v>-2</v>
      </c>
      <c r="F13" s="6">
        <f t="shared" si="1"/>
        <v>-6.25</v>
      </c>
    </row>
    <row r="14" spans="2:7" ht="14" x14ac:dyDescent="0.3">
      <c r="B14" s="3" t="s">
        <v>7</v>
      </c>
      <c r="C14" s="3">
        <v>54</v>
      </c>
      <c r="D14" s="3">
        <v>57</v>
      </c>
      <c r="E14" s="3">
        <f t="shared" si="0"/>
        <v>3</v>
      </c>
      <c r="F14" s="6">
        <f t="shared" si="1"/>
        <v>5.5555555555555554</v>
      </c>
    </row>
    <row r="15" spans="2:7" ht="14" x14ac:dyDescent="0.3">
      <c r="B15" s="3" t="s">
        <v>8</v>
      </c>
      <c r="C15" s="3">
        <v>81</v>
      </c>
      <c r="D15" s="3">
        <v>88</v>
      </c>
      <c r="E15" s="3">
        <f t="shared" si="0"/>
        <v>7</v>
      </c>
      <c r="F15" s="6">
        <f t="shared" si="1"/>
        <v>8.6419753086419746</v>
      </c>
    </row>
    <row r="16" spans="2:7" ht="14" x14ac:dyDescent="0.3">
      <c r="B16" s="3" t="s">
        <v>9</v>
      </c>
      <c r="C16" s="3">
        <v>57</v>
      </c>
      <c r="D16" s="3">
        <v>47</v>
      </c>
      <c r="E16" s="3">
        <f t="shared" si="0"/>
        <v>-10</v>
      </c>
      <c r="F16" s="6">
        <f t="shared" si="1"/>
        <v>-17.543859649122808</v>
      </c>
    </row>
    <row r="17" spans="2:6" ht="14" x14ac:dyDescent="0.3">
      <c r="B17" s="2" t="s">
        <v>10</v>
      </c>
      <c r="C17" s="2">
        <f>SUM(C9:C16)</f>
        <v>620</v>
      </c>
      <c r="D17" s="2">
        <f>SUM(D9:D16)</f>
        <v>601</v>
      </c>
      <c r="E17" s="2">
        <f t="shared" si="0"/>
        <v>-19</v>
      </c>
      <c r="F17" s="7">
        <f t="shared" si="1"/>
        <v>-3.064516129032258</v>
      </c>
    </row>
    <row r="18" spans="2:6" ht="14" x14ac:dyDescent="0.3">
      <c r="B18" s="2"/>
      <c r="E18" s="3"/>
      <c r="F18" s="6"/>
    </row>
    <row r="19" spans="2:6" ht="14" x14ac:dyDescent="0.3">
      <c r="B19" s="3" t="s">
        <v>11</v>
      </c>
      <c r="C19" s="3">
        <v>53</v>
      </c>
      <c r="D19" s="3">
        <v>50</v>
      </c>
      <c r="E19" s="3">
        <f t="shared" si="0"/>
        <v>-3</v>
      </c>
      <c r="F19" s="6">
        <f t="shared" si="1"/>
        <v>-5.6603773584905657</v>
      </c>
    </row>
    <row r="20" spans="2:6" ht="14" x14ac:dyDescent="0.3">
      <c r="B20" s="3" t="s">
        <v>12</v>
      </c>
      <c r="C20" s="3">
        <v>43</v>
      </c>
      <c r="D20" s="3">
        <v>41</v>
      </c>
      <c r="E20" s="3">
        <f t="shared" si="0"/>
        <v>-2</v>
      </c>
      <c r="F20" s="6">
        <f t="shared" si="1"/>
        <v>-4.6511627906976747</v>
      </c>
    </row>
    <row r="21" spans="2:6" ht="14" x14ac:dyDescent="0.3">
      <c r="B21" s="2" t="s">
        <v>13</v>
      </c>
      <c r="C21" s="2">
        <f>SUM(C19:C20)</f>
        <v>96</v>
      </c>
      <c r="D21" s="2">
        <f>SUM(D19:D20)</f>
        <v>91</v>
      </c>
      <c r="E21" s="2">
        <f t="shared" si="0"/>
        <v>-5</v>
      </c>
      <c r="F21" s="7">
        <f t="shared" si="1"/>
        <v>-5.208333333333333</v>
      </c>
    </row>
    <row r="22" spans="2:6" ht="14" x14ac:dyDescent="0.3">
      <c r="B22" s="2"/>
      <c r="E22" s="3"/>
      <c r="F22" s="6"/>
    </row>
    <row r="23" spans="2:6" ht="14" x14ac:dyDescent="0.3">
      <c r="B23" s="3" t="s">
        <v>14</v>
      </c>
      <c r="C23" s="3">
        <v>96</v>
      </c>
      <c r="D23" s="3">
        <v>97</v>
      </c>
      <c r="E23" s="3">
        <f t="shared" si="0"/>
        <v>1</v>
      </c>
      <c r="F23" s="6">
        <f t="shared" si="1"/>
        <v>1.0416666666666667</v>
      </c>
    </row>
    <row r="24" spans="2:6" ht="14" x14ac:dyDescent="0.3">
      <c r="B24" s="3" t="s">
        <v>15</v>
      </c>
      <c r="C24" s="3">
        <v>23</v>
      </c>
      <c r="D24" s="3">
        <v>20</v>
      </c>
      <c r="E24" s="3">
        <f t="shared" si="0"/>
        <v>-3</v>
      </c>
      <c r="F24" s="6">
        <f t="shared" si="1"/>
        <v>-13.043478260869565</v>
      </c>
    </row>
    <row r="25" spans="2:6" ht="14" x14ac:dyDescent="0.3">
      <c r="B25" s="3" t="s">
        <v>16</v>
      </c>
      <c r="C25" s="3">
        <v>29</v>
      </c>
      <c r="D25" s="3">
        <v>30</v>
      </c>
      <c r="E25" s="3">
        <f t="shared" si="0"/>
        <v>1</v>
      </c>
      <c r="F25" s="6">
        <f t="shared" si="1"/>
        <v>3.4482758620689653</v>
      </c>
    </row>
    <row r="26" spans="2:6" ht="14" x14ac:dyDescent="0.3">
      <c r="B26" s="2" t="s">
        <v>17</v>
      </c>
      <c r="C26" s="2">
        <f>SUM(C23:C25)</f>
        <v>148</v>
      </c>
      <c r="D26" s="2">
        <f>SUM(D23:D25)</f>
        <v>147</v>
      </c>
      <c r="E26" s="2">
        <f t="shared" si="0"/>
        <v>-1</v>
      </c>
      <c r="F26" s="7">
        <f t="shared" si="1"/>
        <v>-0.67567567567567566</v>
      </c>
    </row>
    <row r="27" spans="2:6" ht="14" x14ac:dyDescent="0.3">
      <c r="B27" s="2"/>
      <c r="E27" s="3"/>
      <c r="F27" s="6"/>
    </row>
    <row r="28" spans="2:6" ht="19.5" customHeight="1" x14ac:dyDescent="0.3">
      <c r="B28" s="2" t="s">
        <v>18</v>
      </c>
      <c r="C28" s="11">
        <f>C17+C21+C26</f>
        <v>864</v>
      </c>
      <c r="D28" s="11">
        <f>D17+D21+D26</f>
        <v>839</v>
      </c>
      <c r="E28" s="2">
        <f t="shared" si="0"/>
        <v>-25</v>
      </c>
      <c r="F28" s="7">
        <f t="shared" si="1"/>
        <v>-2.8935185185185186</v>
      </c>
    </row>
    <row r="29" spans="2:6" ht="14.25" customHeight="1" x14ac:dyDescent="0.3">
      <c r="B29" s="2"/>
      <c r="C29" s="11"/>
      <c r="D29" s="11"/>
      <c r="E29" s="2"/>
      <c r="F29" s="7"/>
    </row>
    <row r="30" spans="2:6" ht="14.25" customHeight="1" x14ac:dyDescent="0.3">
      <c r="B30" s="13" t="s">
        <v>21</v>
      </c>
      <c r="C30" s="11"/>
      <c r="D30" s="11"/>
      <c r="E30" s="2"/>
      <c r="F30" s="7"/>
    </row>
    <row r="31" spans="2:6" ht="14.25" customHeight="1" x14ac:dyDescent="0.3">
      <c r="B31" s="14" t="s">
        <v>23</v>
      </c>
      <c r="C31" s="8"/>
      <c r="D31" s="8"/>
      <c r="E31" s="8"/>
      <c r="F31" s="8"/>
    </row>
    <row r="33" spans="2:2" x14ac:dyDescent="0.3">
      <c r="B33" s="9" t="s">
        <v>19</v>
      </c>
    </row>
  </sheetData>
  <mergeCells count="1">
    <mergeCell ref="E6:F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8"/>
  <sheetViews>
    <sheetView tabSelected="1" topLeftCell="A3" zoomScale="90" zoomScaleNormal="90" workbookViewId="0">
      <selection activeCell="E15" sqref="E15"/>
    </sheetView>
  </sheetViews>
  <sheetFormatPr defaultColWidth="9.08984375" defaultRowHeight="13" x14ac:dyDescent="0.3"/>
  <cols>
    <col min="1" max="1" width="11" style="17" customWidth="1"/>
    <col min="2" max="2" width="25.90625" style="17" customWidth="1"/>
    <col min="3" max="3" width="9.08984375" style="17"/>
    <col min="4" max="4" width="9.6328125" style="17" customWidth="1"/>
    <col min="5" max="5" width="9.08984375" style="17"/>
    <col min="6" max="6" width="11.6328125" style="17" customWidth="1"/>
    <col min="7" max="7" width="11" style="17" customWidth="1"/>
    <col min="8" max="8" width="11.54296875" style="17" customWidth="1"/>
    <col min="9" max="9" width="14.08984375" style="17" customWidth="1"/>
    <col min="10" max="16384" width="9.08984375" style="17"/>
  </cols>
  <sheetData>
    <row r="2" spans="2:12" ht="15.5" x14ac:dyDescent="0.35">
      <c r="B2" s="20" t="s">
        <v>35</v>
      </c>
      <c r="C2" s="15"/>
      <c r="D2" s="15"/>
      <c r="E2" s="15"/>
      <c r="F2" s="15"/>
    </row>
    <row r="3" spans="2:12" ht="15.75" customHeight="1" x14ac:dyDescent="0.3">
      <c r="B3" s="21"/>
      <c r="C3" s="15"/>
      <c r="D3" s="15"/>
      <c r="E3" s="15"/>
      <c r="F3" s="15"/>
    </row>
    <row r="4" spans="2:12" ht="14" x14ac:dyDescent="0.3">
      <c r="B4" s="22" t="s">
        <v>0</v>
      </c>
      <c r="C4" s="22">
        <v>2023</v>
      </c>
      <c r="D4" s="22">
        <v>2024</v>
      </c>
      <c r="E4" s="35" t="s">
        <v>1</v>
      </c>
      <c r="F4" s="35"/>
    </row>
    <row r="5" spans="2:12" ht="15.5" x14ac:dyDescent="0.35">
      <c r="B5" s="23"/>
      <c r="C5" s="15"/>
      <c r="D5" s="15"/>
      <c r="E5" s="24" t="s">
        <v>2</v>
      </c>
      <c r="F5" s="24" t="s">
        <v>3</v>
      </c>
      <c r="G5" s="18"/>
    </row>
    <row r="6" spans="2:12" ht="14" x14ac:dyDescent="0.3">
      <c r="B6" s="21"/>
      <c r="C6" s="15"/>
      <c r="D6" s="15"/>
      <c r="E6" s="24"/>
      <c r="F6" s="24"/>
    </row>
    <row r="7" spans="2:12" ht="14" x14ac:dyDescent="0.3">
      <c r="B7" s="16" t="s">
        <v>26</v>
      </c>
      <c r="C7" s="21">
        <v>20</v>
      </c>
      <c r="D7" s="21">
        <v>18</v>
      </c>
      <c r="E7" s="21">
        <f t="shared" ref="E7:E14" si="0">D7-C7</f>
        <v>-2</v>
      </c>
      <c r="F7" s="25">
        <f t="shared" ref="F7:F15" si="1">E7/C7*100</f>
        <v>-10</v>
      </c>
    </row>
    <row r="8" spans="2:12" ht="14" x14ac:dyDescent="0.3">
      <c r="B8" s="16" t="s">
        <v>6</v>
      </c>
      <c r="C8" s="21">
        <v>35</v>
      </c>
      <c r="D8" s="21">
        <v>35</v>
      </c>
      <c r="E8" s="21">
        <f t="shared" si="0"/>
        <v>0</v>
      </c>
      <c r="F8" s="25">
        <f t="shared" si="1"/>
        <v>0</v>
      </c>
    </row>
    <row r="9" spans="2:12" ht="14" x14ac:dyDescent="0.3">
      <c r="B9" s="16" t="s">
        <v>4</v>
      </c>
      <c r="C9" s="21">
        <v>282</v>
      </c>
      <c r="D9" s="21">
        <v>261</v>
      </c>
      <c r="E9" s="21">
        <f t="shared" si="0"/>
        <v>-21</v>
      </c>
      <c r="F9" s="25">
        <f t="shared" si="1"/>
        <v>-7.4468085106382977</v>
      </c>
    </row>
    <row r="10" spans="2:12" ht="14" x14ac:dyDescent="0.3">
      <c r="B10" s="16" t="s">
        <v>25</v>
      </c>
      <c r="C10" s="15">
        <v>30</v>
      </c>
      <c r="D10" s="21">
        <v>28</v>
      </c>
      <c r="E10" s="21">
        <f t="shared" si="0"/>
        <v>-2</v>
      </c>
      <c r="F10" s="25">
        <f t="shared" si="1"/>
        <v>-6.666666666666667</v>
      </c>
    </row>
    <row r="11" spans="2:12" ht="14" x14ac:dyDescent="0.3">
      <c r="B11" s="16" t="s">
        <v>7</v>
      </c>
      <c r="C11" s="15">
        <v>51</v>
      </c>
      <c r="D11" s="21">
        <v>53</v>
      </c>
      <c r="E11" s="21">
        <f t="shared" si="0"/>
        <v>2</v>
      </c>
      <c r="F11" s="25">
        <f t="shared" si="1"/>
        <v>3.9215686274509802</v>
      </c>
    </row>
    <row r="12" spans="2:12" ht="14" x14ac:dyDescent="0.3">
      <c r="B12" s="16" t="s">
        <v>8</v>
      </c>
      <c r="C12" s="21">
        <v>80</v>
      </c>
      <c r="D12" s="21">
        <v>76</v>
      </c>
      <c r="E12" s="21">
        <f t="shared" si="0"/>
        <v>-4</v>
      </c>
      <c r="F12" s="25">
        <f t="shared" si="1"/>
        <v>-5</v>
      </c>
    </row>
    <row r="13" spans="2:12" ht="14" x14ac:dyDescent="0.3">
      <c r="B13" s="16" t="s">
        <v>5</v>
      </c>
      <c r="C13" s="21">
        <v>51</v>
      </c>
      <c r="D13" s="21">
        <v>51</v>
      </c>
      <c r="E13" s="21">
        <f t="shared" si="0"/>
        <v>0</v>
      </c>
      <c r="F13" s="25">
        <f t="shared" si="1"/>
        <v>0</v>
      </c>
    </row>
    <row r="14" spans="2:12" s="19" customFormat="1" ht="14" x14ac:dyDescent="0.3">
      <c r="B14" s="16" t="s">
        <v>9</v>
      </c>
      <c r="C14" s="21">
        <v>38</v>
      </c>
      <c r="D14" s="21">
        <v>33</v>
      </c>
      <c r="E14" s="21">
        <f t="shared" si="0"/>
        <v>-5</v>
      </c>
      <c r="F14" s="25">
        <f t="shared" si="1"/>
        <v>-13.157894736842104</v>
      </c>
      <c r="I14" s="17"/>
      <c r="J14" s="17"/>
      <c r="K14" s="17"/>
      <c r="L14" s="17"/>
    </row>
    <row r="15" spans="2:12" ht="14" x14ac:dyDescent="0.3">
      <c r="B15" s="22" t="s">
        <v>10</v>
      </c>
      <c r="C15" s="22">
        <f>SUM(C7:C14)</f>
        <v>587</v>
      </c>
      <c r="D15" s="22">
        <f>SUM(D7:D14)</f>
        <v>555</v>
      </c>
      <c r="E15" s="22">
        <f t="shared" ref="E15" si="2">SUM(E7:E14)</f>
        <v>-32</v>
      </c>
      <c r="F15" s="26">
        <f t="shared" si="1"/>
        <v>-5.4514480408858601</v>
      </c>
      <c r="I15" s="19"/>
      <c r="J15" s="19"/>
      <c r="K15" s="19"/>
      <c r="L15" s="19"/>
    </row>
    <row r="16" spans="2:12" ht="14" x14ac:dyDescent="0.3">
      <c r="B16" s="22"/>
      <c r="C16" s="15"/>
      <c r="D16" s="15"/>
      <c r="E16" s="21"/>
      <c r="F16" s="25"/>
    </row>
    <row r="17" spans="2:9" ht="14" x14ac:dyDescent="0.3">
      <c r="B17" s="21" t="s">
        <v>11</v>
      </c>
      <c r="C17" s="21">
        <v>41</v>
      </c>
      <c r="D17" s="21">
        <v>41</v>
      </c>
      <c r="E17" s="21">
        <f>D17-C17</f>
        <v>0</v>
      </c>
      <c r="F17" s="25">
        <f>E17/C17*100</f>
        <v>0</v>
      </c>
    </row>
    <row r="18" spans="2:9" ht="14" x14ac:dyDescent="0.3">
      <c r="B18" s="21" t="s">
        <v>12</v>
      </c>
      <c r="C18" s="21">
        <v>48</v>
      </c>
      <c r="D18" s="21">
        <v>48</v>
      </c>
      <c r="E18" s="21">
        <f>D18-C18</f>
        <v>0</v>
      </c>
      <c r="F18" s="25">
        <f>E18/C18*100</f>
        <v>0</v>
      </c>
    </row>
    <row r="19" spans="2:9" ht="14" x14ac:dyDescent="0.3">
      <c r="B19" s="22" t="s">
        <v>13</v>
      </c>
      <c r="C19" s="22">
        <f>SUM(C17:C18)</f>
        <v>89</v>
      </c>
      <c r="D19" s="22">
        <f>SUM(D17:D18)</f>
        <v>89</v>
      </c>
      <c r="E19" s="22">
        <f>D19-C19</f>
        <v>0</v>
      </c>
      <c r="F19" s="26">
        <f>E19/C19*100</f>
        <v>0</v>
      </c>
    </row>
    <row r="20" spans="2:9" ht="14" x14ac:dyDescent="0.3">
      <c r="B20" s="22"/>
      <c r="C20" s="15"/>
      <c r="D20" s="15"/>
      <c r="E20" s="21"/>
      <c r="F20" s="25"/>
    </row>
    <row r="21" spans="2:9" ht="14" x14ac:dyDescent="0.3">
      <c r="B21" s="21" t="s">
        <v>14</v>
      </c>
      <c r="C21" s="21">
        <v>90</v>
      </c>
      <c r="D21" s="21">
        <v>88</v>
      </c>
      <c r="E21" s="21">
        <f>D21-C21</f>
        <v>-2</v>
      </c>
      <c r="F21" s="25">
        <f>E21/C21*100</f>
        <v>-2.2222222222222223</v>
      </c>
    </row>
    <row r="22" spans="2:9" ht="14" x14ac:dyDescent="0.3">
      <c r="B22" s="21" t="s">
        <v>15</v>
      </c>
      <c r="C22" s="21">
        <v>18</v>
      </c>
      <c r="D22" s="21">
        <v>16</v>
      </c>
      <c r="E22" s="21">
        <f>D22-C22</f>
        <v>-2</v>
      </c>
      <c r="F22" s="25">
        <f>E22/C22*100</f>
        <v>-11.111111111111111</v>
      </c>
    </row>
    <row r="23" spans="2:9" ht="14" x14ac:dyDescent="0.3">
      <c r="B23" s="21" t="s">
        <v>16</v>
      </c>
      <c r="C23" s="21">
        <v>35</v>
      </c>
      <c r="D23" s="21">
        <v>38</v>
      </c>
      <c r="E23" s="21">
        <f>D23-C23</f>
        <v>3</v>
      </c>
      <c r="F23" s="25">
        <f>E23/C23*100</f>
        <v>8.5714285714285712</v>
      </c>
    </row>
    <row r="24" spans="2:9" ht="14" x14ac:dyDescent="0.3">
      <c r="B24" s="22" t="s">
        <v>17</v>
      </c>
      <c r="C24" s="22">
        <f>SUM(C21:C23)</f>
        <v>143</v>
      </c>
      <c r="D24" s="22">
        <f>SUM(D21:D23)</f>
        <v>142</v>
      </c>
      <c r="E24" s="22">
        <f>D24-C24</f>
        <v>-1</v>
      </c>
      <c r="F24" s="26">
        <f>E24/C24*100</f>
        <v>-0.69930069930069927</v>
      </c>
    </row>
    <row r="25" spans="2:9" ht="14" x14ac:dyDescent="0.3">
      <c r="B25" s="22"/>
      <c r="C25" s="15"/>
      <c r="D25" s="15"/>
      <c r="E25" s="22"/>
      <c r="F25" s="26"/>
    </row>
    <row r="26" spans="2:9" ht="19.5" customHeight="1" x14ac:dyDescent="0.3">
      <c r="B26" s="22" t="s">
        <v>18</v>
      </c>
      <c r="C26" s="22">
        <f>C15+C19+C24</f>
        <v>819</v>
      </c>
      <c r="D26" s="22">
        <f>D15+D19+D24</f>
        <v>786</v>
      </c>
      <c r="E26" s="27">
        <f>D26-C26</f>
        <v>-33</v>
      </c>
      <c r="F26" s="26">
        <f>E26/C26*100</f>
        <v>-4.0293040293040292</v>
      </c>
    </row>
    <row r="27" spans="2:9" ht="14.25" customHeight="1" x14ac:dyDescent="0.3">
      <c r="B27" s="22"/>
      <c r="C27" s="27"/>
      <c r="D27" s="27"/>
      <c r="E27" s="22"/>
      <c r="F27" s="26"/>
    </row>
    <row r="28" spans="2:9" x14ac:dyDescent="0.3">
      <c r="B28" s="28" t="s">
        <v>19</v>
      </c>
      <c r="C28" s="15"/>
      <c r="D28" s="15"/>
      <c r="E28" s="15"/>
      <c r="F28" s="15"/>
    </row>
    <row r="32" spans="2:9" ht="15.5" x14ac:dyDescent="0.35">
      <c r="B32" s="20" t="s">
        <v>36</v>
      </c>
      <c r="C32" s="15"/>
      <c r="D32" s="15"/>
      <c r="E32" s="15"/>
      <c r="F32" s="15"/>
      <c r="G32" s="15"/>
      <c r="H32" s="15"/>
      <c r="I32" s="15"/>
    </row>
    <row r="33" spans="2:9" x14ac:dyDescent="0.3">
      <c r="B33" s="15"/>
      <c r="C33" s="15"/>
      <c r="D33" s="15"/>
      <c r="E33" s="15"/>
      <c r="F33" s="15"/>
      <c r="G33" s="15"/>
      <c r="H33" s="15"/>
      <c r="I33" s="15"/>
    </row>
    <row r="34" spans="2:9" ht="14" x14ac:dyDescent="0.3">
      <c r="B34" s="22" t="s">
        <v>0</v>
      </c>
      <c r="C34" s="22" t="s">
        <v>33</v>
      </c>
      <c r="D34" s="22"/>
      <c r="E34" s="29"/>
      <c r="F34" s="29"/>
      <c r="G34" s="15"/>
      <c r="H34" s="15"/>
      <c r="I34" s="15"/>
    </row>
    <row r="35" spans="2:9" x14ac:dyDescent="0.3">
      <c r="B35" s="23"/>
      <c r="C35" s="15"/>
      <c r="D35" s="15"/>
      <c r="E35" s="15"/>
      <c r="F35" s="15"/>
      <c r="G35" s="15"/>
      <c r="H35" s="15"/>
      <c r="I35" s="15"/>
    </row>
    <row r="36" spans="2:9" ht="14" x14ac:dyDescent="0.3">
      <c r="B36" s="21"/>
      <c r="C36" s="24" t="s">
        <v>27</v>
      </c>
      <c r="D36" s="24" t="s">
        <v>28</v>
      </c>
      <c r="E36" s="24" t="s">
        <v>29</v>
      </c>
      <c r="F36" s="24" t="s">
        <v>30</v>
      </c>
      <c r="G36" s="24" t="s">
        <v>31</v>
      </c>
      <c r="H36" s="24" t="s">
        <v>32</v>
      </c>
      <c r="I36" s="24" t="s">
        <v>34</v>
      </c>
    </row>
    <row r="37" spans="2:9" ht="14" x14ac:dyDescent="0.3">
      <c r="B37" s="16" t="s">
        <v>26</v>
      </c>
      <c r="C37" s="30">
        <v>0.55555555555555558</v>
      </c>
      <c r="D37" s="30">
        <v>0.22222222222222221</v>
      </c>
      <c r="E37" s="31">
        <v>0.1111111111111111</v>
      </c>
      <c r="F37" s="31">
        <v>5.5555555555555552E-2</v>
      </c>
      <c r="G37" s="30">
        <v>5.5555555555555552E-2</v>
      </c>
      <c r="H37" s="30">
        <v>0</v>
      </c>
      <c r="I37" s="22">
        <v>18</v>
      </c>
    </row>
    <row r="38" spans="2:9" ht="14" x14ac:dyDescent="0.3">
      <c r="B38" s="16" t="s">
        <v>6</v>
      </c>
      <c r="C38" s="30">
        <v>0.54285714285714282</v>
      </c>
      <c r="D38" s="30">
        <v>0.22857142857142856</v>
      </c>
      <c r="E38" s="30">
        <v>0.14285714285714285</v>
      </c>
      <c r="F38" s="30">
        <v>8.5714285714285715E-2</v>
      </c>
      <c r="G38" s="30">
        <v>0</v>
      </c>
      <c r="H38" s="30">
        <v>0</v>
      </c>
      <c r="I38" s="22">
        <v>35</v>
      </c>
    </row>
    <row r="39" spans="2:9" ht="14" x14ac:dyDescent="0.3">
      <c r="B39" s="16" t="s">
        <v>4</v>
      </c>
      <c r="C39" s="30">
        <v>0.45977011494252873</v>
      </c>
      <c r="D39" s="30">
        <v>0.21839080459770116</v>
      </c>
      <c r="E39" s="30">
        <v>0.18390804597701149</v>
      </c>
      <c r="F39" s="30">
        <v>7.662835249042145E-2</v>
      </c>
      <c r="G39" s="30">
        <v>1.1494252873563218E-2</v>
      </c>
      <c r="H39" s="30">
        <v>4.9808429118773943E-2</v>
      </c>
      <c r="I39" s="22">
        <v>261</v>
      </c>
    </row>
    <row r="40" spans="2:9" ht="14" x14ac:dyDescent="0.3">
      <c r="B40" s="16" t="s">
        <v>25</v>
      </c>
      <c r="C40" s="30">
        <v>0.5357142857142857</v>
      </c>
      <c r="D40" s="30">
        <v>0.25</v>
      </c>
      <c r="E40" s="30">
        <v>7.1428571428571425E-2</v>
      </c>
      <c r="F40" s="30">
        <v>7.1428571428571425E-2</v>
      </c>
      <c r="G40" s="30">
        <v>3.5714285714285712E-2</v>
      </c>
      <c r="H40" s="30">
        <v>3.5714285714285712E-2</v>
      </c>
      <c r="I40" s="22">
        <v>28</v>
      </c>
    </row>
    <row r="41" spans="2:9" ht="14" x14ac:dyDescent="0.3">
      <c r="B41" s="16" t="s">
        <v>7</v>
      </c>
      <c r="C41" s="30">
        <v>0.37735849056603776</v>
      </c>
      <c r="D41" s="30">
        <v>0.28301886792452829</v>
      </c>
      <c r="E41" s="30">
        <v>0.16981132075471697</v>
      </c>
      <c r="F41" s="30">
        <v>9.4339622641509441E-2</v>
      </c>
      <c r="G41" s="30">
        <v>1.8867924528301886E-2</v>
      </c>
      <c r="H41" s="30">
        <v>5.6603773584905662E-2</v>
      </c>
      <c r="I41" s="22">
        <v>53</v>
      </c>
    </row>
    <row r="42" spans="2:9" ht="14" x14ac:dyDescent="0.3">
      <c r="B42" s="16" t="s">
        <v>8</v>
      </c>
      <c r="C42" s="30">
        <v>0.48684210526315791</v>
      </c>
      <c r="D42" s="30">
        <v>0.19736842105263158</v>
      </c>
      <c r="E42" s="30">
        <v>0.19736842105263158</v>
      </c>
      <c r="F42" s="30">
        <v>9.2105263157894732E-2</v>
      </c>
      <c r="G42" s="30">
        <v>1.3157894736842105E-2</v>
      </c>
      <c r="H42" s="30">
        <v>1.3157894736842105E-2</v>
      </c>
      <c r="I42" s="22">
        <v>76</v>
      </c>
    </row>
    <row r="43" spans="2:9" ht="14" x14ac:dyDescent="0.3">
      <c r="B43" s="16" t="s">
        <v>5</v>
      </c>
      <c r="C43" s="30">
        <v>0.50980392156862742</v>
      </c>
      <c r="D43" s="30">
        <v>0.15686274509803921</v>
      </c>
      <c r="E43" s="30">
        <v>7.8431372549019607E-2</v>
      </c>
      <c r="F43" s="30">
        <v>0.15686274509803921</v>
      </c>
      <c r="G43" s="30">
        <v>3.9215686274509803E-2</v>
      </c>
      <c r="H43" s="30">
        <v>5.8823529411764705E-2</v>
      </c>
      <c r="I43" s="22">
        <v>51</v>
      </c>
    </row>
    <row r="44" spans="2:9" ht="14" x14ac:dyDescent="0.3">
      <c r="B44" s="16" t="s">
        <v>9</v>
      </c>
      <c r="C44" s="30">
        <v>0.51515151515151514</v>
      </c>
      <c r="D44" s="30">
        <v>0.36363636363636365</v>
      </c>
      <c r="E44" s="30">
        <v>9.0909090909090912E-2</v>
      </c>
      <c r="F44" s="30">
        <v>3.0303030303030304E-2</v>
      </c>
      <c r="G44" s="30">
        <v>0</v>
      </c>
      <c r="H44" s="30">
        <v>0</v>
      </c>
      <c r="I44" s="22">
        <v>33</v>
      </c>
    </row>
    <row r="45" spans="2:9" ht="14" x14ac:dyDescent="0.3">
      <c r="B45" s="22" t="s">
        <v>10</v>
      </c>
      <c r="C45" s="32">
        <v>0.4756756756756757</v>
      </c>
      <c r="D45" s="32">
        <v>0.22702702702702704</v>
      </c>
      <c r="E45" s="32">
        <v>0.15855855855855855</v>
      </c>
      <c r="F45" s="32">
        <v>8.468468468468468E-2</v>
      </c>
      <c r="G45" s="32">
        <v>1.6216216216216217E-2</v>
      </c>
      <c r="H45" s="32">
        <v>3.783783783783784E-2</v>
      </c>
      <c r="I45" s="22">
        <f>SUM(I37:I44)</f>
        <v>555</v>
      </c>
    </row>
    <row r="46" spans="2:9" ht="14" x14ac:dyDescent="0.3">
      <c r="B46" s="22"/>
      <c r="C46" s="30"/>
      <c r="D46" s="30"/>
      <c r="E46" s="30"/>
      <c r="F46" s="30"/>
      <c r="G46" s="30"/>
      <c r="H46" s="30"/>
      <c r="I46" s="22"/>
    </row>
    <row r="47" spans="2:9" ht="14" x14ac:dyDescent="0.3">
      <c r="B47" s="21" t="s">
        <v>11</v>
      </c>
      <c r="C47" s="30">
        <v>0.41463414634146339</v>
      </c>
      <c r="D47" s="30">
        <v>0.17073170731707318</v>
      </c>
      <c r="E47" s="30">
        <v>0.26829268292682928</v>
      </c>
      <c r="F47" s="30">
        <v>7.3170731707317069E-2</v>
      </c>
      <c r="G47" s="30">
        <v>2.4390243902439025E-2</v>
      </c>
      <c r="H47" s="30">
        <v>4.878048780487805E-2</v>
      </c>
      <c r="I47" s="22">
        <v>41</v>
      </c>
    </row>
    <row r="48" spans="2:9" ht="14" x14ac:dyDescent="0.3">
      <c r="B48" s="21" t="s">
        <v>12</v>
      </c>
      <c r="C48" s="30">
        <v>0.375</v>
      </c>
      <c r="D48" s="30">
        <v>0.20833333333333334</v>
      </c>
      <c r="E48" s="30">
        <v>0.27083333333333331</v>
      </c>
      <c r="F48" s="30">
        <v>8.3333333333333329E-2</v>
      </c>
      <c r="G48" s="30">
        <v>6.25E-2</v>
      </c>
      <c r="H48" s="30">
        <v>0</v>
      </c>
      <c r="I48" s="22">
        <v>48</v>
      </c>
    </row>
    <row r="49" spans="2:9" ht="14" x14ac:dyDescent="0.3">
      <c r="B49" s="22" t="s">
        <v>13</v>
      </c>
      <c r="C49" s="32">
        <v>0.39325842696629215</v>
      </c>
      <c r="D49" s="32">
        <v>0.19101123595505617</v>
      </c>
      <c r="E49" s="32">
        <v>0.2696629213483146</v>
      </c>
      <c r="F49" s="32">
        <v>7.8651685393258425E-2</v>
      </c>
      <c r="G49" s="32">
        <v>4.49438202247191E-2</v>
      </c>
      <c r="H49" s="32">
        <v>2.247191011235955E-2</v>
      </c>
      <c r="I49" s="22">
        <f>SUM(I47:I48)</f>
        <v>89</v>
      </c>
    </row>
    <row r="50" spans="2:9" ht="14" x14ac:dyDescent="0.3">
      <c r="B50" s="22"/>
      <c r="C50" s="30"/>
      <c r="D50" s="30"/>
      <c r="E50" s="30"/>
      <c r="F50" s="30"/>
      <c r="G50" s="30"/>
      <c r="H50" s="30"/>
      <c r="I50" s="22"/>
    </row>
    <row r="51" spans="2:9" ht="14" x14ac:dyDescent="0.3">
      <c r="B51" s="21" t="s">
        <v>14</v>
      </c>
      <c r="C51" s="30">
        <v>0.375</v>
      </c>
      <c r="D51" s="30">
        <v>0.29545454545454547</v>
      </c>
      <c r="E51" s="30">
        <v>0.26136363636363635</v>
      </c>
      <c r="F51" s="30">
        <v>5.6818181818181816E-2</v>
      </c>
      <c r="G51" s="30">
        <v>1.1363636363636364E-2</v>
      </c>
      <c r="H51" s="30">
        <v>0</v>
      </c>
      <c r="I51" s="22">
        <v>88</v>
      </c>
    </row>
    <row r="52" spans="2:9" ht="14" x14ac:dyDescent="0.3">
      <c r="B52" s="21" t="s">
        <v>15</v>
      </c>
      <c r="C52" s="30">
        <v>0.375</v>
      </c>
      <c r="D52" s="30">
        <v>0.5625</v>
      </c>
      <c r="E52" s="30">
        <v>6.25E-2</v>
      </c>
      <c r="F52" s="30">
        <v>0</v>
      </c>
      <c r="G52" s="30">
        <v>0</v>
      </c>
      <c r="H52" s="30">
        <v>0</v>
      </c>
      <c r="I52" s="22">
        <v>16</v>
      </c>
    </row>
    <row r="53" spans="2:9" ht="14" x14ac:dyDescent="0.3">
      <c r="B53" s="21" t="s">
        <v>16</v>
      </c>
      <c r="C53" s="30">
        <v>0.65789473684210531</v>
      </c>
      <c r="D53" s="30">
        <v>0.23684210526315788</v>
      </c>
      <c r="E53" s="30">
        <v>7.8947368421052627E-2</v>
      </c>
      <c r="F53" s="30">
        <v>2.6315789473684209E-2</v>
      </c>
      <c r="G53" s="30">
        <v>0</v>
      </c>
      <c r="H53" s="30">
        <v>0</v>
      </c>
      <c r="I53" s="22">
        <v>38</v>
      </c>
    </row>
    <row r="54" spans="2:9" ht="14" x14ac:dyDescent="0.3">
      <c r="B54" s="22" t="s">
        <v>17</v>
      </c>
      <c r="C54" s="32">
        <v>0.45070422535211269</v>
      </c>
      <c r="D54" s="32">
        <v>0.30985915492957744</v>
      </c>
      <c r="E54" s="32">
        <v>0.19014084507042253</v>
      </c>
      <c r="F54" s="32">
        <v>4.2253521126760563E-2</v>
      </c>
      <c r="G54" s="32">
        <v>7.0422535211267607E-3</v>
      </c>
      <c r="H54" s="32">
        <v>0</v>
      </c>
      <c r="I54" s="22">
        <f>SUM(I51:I53)</f>
        <v>142</v>
      </c>
    </row>
    <row r="55" spans="2:9" ht="14" x14ac:dyDescent="0.3">
      <c r="B55" s="22"/>
      <c r="C55" s="30"/>
      <c r="D55" s="30"/>
      <c r="E55" s="32"/>
      <c r="F55" s="32"/>
      <c r="G55" s="30"/>
      <c r="H55" s="30"/>
      <c r="I55" s="22"/>
    </row>
    <row r="56" spans="2:9" ht="14" x14ac:dyDescent="0.3">
      <c r="B56" s="22" t="s">
        <v>18</v>
      </c>
      <c r="C56" s="32">
        <v>0.46183206106870228</v>
      </c>
      <c r="D56" s="32">
        <v>0.23791348600508905</v>
      </c>
      <c r="E56" s="32">
        <v>0.17684478371501272</v>
      </c>
      <c r="F56" s="32">
        <v>7.6335877862595422E-2</v>
      </c>
      <c r="G56" s="32">
        <v>1.7811704834605598E-2</v>
      </c>
      <c r="H56" s="32">
        <v>2.9262086513994912E-2</v>
      </c>
      <c r="I56" s="22">
        <f>SUM(I37:I44,I47:I48,I51:I53)</f>
        <v>786</v>
      </c>
    </row>
    <row r="57" spans="2:9" ht="14" x14ac:dyDescent="0.3">
      <c r="B57" s="22"/>
      <c r="C57" s="27"/>
      <c r="D57" s="27"/>
      <c r="E57" s="22"/>
      <c r="F57" s="26"/>
      <c r="G57" s="33"/>
      <c r="H57" s="33"/>
      <c r="I57" s="33"/>
    </row>
    <row r="58" spans="2:9" x14ac:dyDescent="0.3">
      <c r="B58" s="28" t="s">
        <v>19</v>
      </c>
      <c r="C58" s="15"/>
      <c r="D58" s="15"/>
      <c r="E58" s="15"/>
      <c r="F58" s="15"/>
      <c r="G58" s="15"/>
      <c r="H58" s="15"/>
      <c r="I58" s="15"/>
    </row>
  </sheetData>
  <mergeCells count="1">
    <mergeCell ref="E4:F4"/>
  </mergeCells>
  <phoneticPr fontId="1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toimip kunnitt 19-20</vt:lpstr>
      <vt:lpstr>toimip kunnitt 2023-2024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2017-03-28T09:55:16Z</cp:lastPrinted>
  <dcterms:created xsi:type="dcterms:W3CDTF">2008-03-14T06:36:24Z</dcterms:created>
  <dcterms:modified xsi:type="dcterms:W3CDTF">2025-08-15T10:26:38Z</dcterms:modified>
</cp:coreProperties>
</file>